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E13" i="2" l="1"/>
  <c r="E9" i="2"/>
  <c r="G13" i="2"/>
  <c r="G9" i="2"/>
  <c r="C13" i="2" l="1"/>
  <c r="C9" i="2"/>
  <c r="I7" i="2" l="1"/>
  <c r="J7" i="2" s="1"/>
  <c r="K7" i="2"/>
  <c r="L7" i="2" s="1"/>
  <c r="I8" i="2"/>
  <c r="J8" i="2" s="1"/>
  <c r="K8" i="2"/>
  <c r="L8" i="2" s="1"/>
  <c r="K9" i="2"/>
  <c r="L9" i="2" s="1"/>
  <c r="I10" i="2"/>
  <c r="J10" i="2" s="1"/>
  <c r="K10" i="2"/>
  <c r="L10" i="2" s="1"/>
  <c r="I11" i="2"/>
  <c r="J11" i="2" s="1"/>
  <c r="K11" i="2"/>
  <c r="L11" i="2" s="1"/>
  <c r="I12" i="2"/>
  <c r="J12" i="2" s="1"/>
  <c r="K12" i="2"/>
  <c r="L12" i="2" s="1"/>
  <c r="C14" i="2"/>
  <c r="D8" i="2" s="1"/>
  <c r="E14" i="2"/>
  <c r="F12" i="2" s="1"/>
  <c r="G14" i="2"/>
  <c r="H7" i="2" s="1"/>
  <c r="H13" i="2" l="1"/>
  <c r="H12" i="2"/>
  <c r="P21" i="2" s="1"/>
  <c r="D9" i="2"/>
  <c r="K13" i="2"/>
  <c r="L13" i="2" s="1"/>
  <c r="D14" i="2"/>
  <c r="D13" i="2"/>
  <c r="D10" i="2"/>
  <c r="F14" i="2"/>
  <c r="K14" i="2"/>
  <c r="L14" i="2" s="1"/>
  <c r="H9" i="2"/>
  <c r="H11" i="2"/>
  <c r="P20" i="2" s="1"/>
  <c r="H10" i="2"/>
  <c r="P19" i="2" s="1"/>
  <c r="H8" i="2"/>
  <c r="D12" i="2"/>
  <c r="D7" i="2"/>
  <c r="F10" i="2"/>
  <c r="O19" i="2" s="1"/>
  <c r="F9" i="2"/>
  <c r="F7" i="2"/>
  <c r="O17" i="2" s="1"/>
  <c r="F13" i="2"/>
  <c r="F11" i="2"/>
  <c r="O20" i="2" s="1"/>
  <c r="I9" i="2"/>
  <c r="J9" i="2" s="1"/>
  <c r="F8" i="2"/>
  <c r="O18" i="2" s="1"/>
  <c r="I13" i="2"/>
  <c r="J13" i="2" s="1"/>
  <c r="D11" i="2"/>
  <c r="P18" i="2"/>
  <c r="P17" i="2"/>
  <c r="O2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<sst xmlns="http://schemas.openxmlformats.org/spreadsheetml/2006/main" count="30" uniqueCount="22">
  <si>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</si>
  <si>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</si>
  <si>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</si>
  <si>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</si>
  <si>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</si>
  <si>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</si>
  <si>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</si>
  <si>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</si>
  <si>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</si>
  <si>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</si>
  <si>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</si>
  <si>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</si>
  <si>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</si>
  <si>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</si>
  <si>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</si>
  <si>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</si>
  <si>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</si>
  <si>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</si>
  <si>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</si>
  <si>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</si>
  <si>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ΝΟΕΜΒΡΙΟΣ</t>
  </si>
  <si>
    <t>ΔΕΚΕΜΒΡΙΟΣ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</si>
</sst>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1" applyNumberFormat="0" applyAlignment="0" applyProtection="0"/>
    <xf numFmtId="0" fontId="14" fillId="28" borderId="12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1" applyNumberFormat="0" applyAlignment="0" applyProtection="0"/>
    <xf numFmtId="0" fontId="21" fillId="0" borderId="16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7" applyNumberFormat="0" applyFont="0" applyAlignment="0" applyProtection="0"/>
    <xf numFmtId="0" fontId="23" fillId="27" borderId="18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0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0" fontId="28" fillId="0" borderId="8" xfId="0" applyFont="1" applyBorder="1"/>
    <xf numFmtId="0" fontId="31" fillId="34" borderId="8" xfId="0" applyFont="1" applyFill="1" applyBorder="1" applyAlignment="1">
      <alignment horizontal="left"/>
    </xf>
    <xf numFmtId="0" fontId="28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3" fillId="33" borderId="6" xfId="0" applyNumberFormat="1" applyFont="1" applyFill="1" applyBorder="1"/>
    <xf numFmtId="164" fontId="27" fillId="0" borderId="8" xfId="0" applyNumberFormat="1" applyFont="1" applyBorder="1"/>
    <xf numFmtId="0" fontId="7" fillId="0" borderId="0" xfId="0" applyFont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Δεκέμβριο </a:t>
            </a:r>
            <a:r>
              <a:rPr lang="el-GR" baseline="0"/>
              <a:t> </a:t>
            </a:r>
            <a:r>
              <a:rPr lang="el-GR"/>
              <a:t> του 2020 και 2021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2.6151818345215985E-2</c:v>
                </c:pt>
                <c:pt idx="1">
                  <c:v>0.20460128212809298</c:v>
                </c:pt>
                <c:pt idx="2">
                  <c:v>0.14807381223413815</c:v>
                </c:pt>
                <c:pt idx="3">
                  <c:v>0.25348990473908095</c:v>
                </c:pt>
                <c:pt idx="4">
                  <c:v>0.36768318255347193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8.898648648648648E-2</c:v>
                </c:pt>
                <c:pt idx="1">
                  <c:v>0.56574324324324321</c:v>
                </c:pt>
                <c:pt idx="2">
                  <c:v>0.12216216216216216</c:v>
                </c:pt>
                <c:pt idx="3">
                  <c:v>7.9864864864864868E-2</c:v>
                </c:pt>
                <c:pt idx="4">
                  <c:v>0.14324324324324325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86784"/>
        <c:axId val="184888320"/>
      </c:barChart>
      <c:catAx>
        <c:axId val="18488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488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8883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48867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διάρκεια- Δεκέμβριος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444</c:v>
                </c:pt>
                <c:pt idx="1">
                  <c:v>1543</c:v>
                </c:pt>
                <c:pt idx="2">
                  <c:v>1987</c:v>
                </c:pt>
                <c:pt idx="3">
                  <c:v>-3135</c:v>
                </c:pt>
                <c:pt idx="4">
                  <c:v>-7280</c:v>
                </c:pt>
                <c:pt idx="5">
                  <c:v>-10154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933760"/>
        <c:axId val="184939648"/>
      </c:barChart>
      <c:catAx>
        <c:axId val="18493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4939648"/>
        <c:crosses val="autoZero"/>
        <c:auto val="1"/>
        <c:lblAlgn val="ctr"/>
        <c:lblOffset val="100"/>
        <c:noMultiLvlLbl val="0"/>
      </c:catAx>
      <c:valAx>
        <c:axId val="1849396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49337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R21" sqref="R21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8.1406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10.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3" t="s">
        <v>20</v>
      </c>
      <c r="D4" s="54"/>
      <c r="E4" s="53" t="s">
        <v>21</v>
      </c>
      <c r="F4" s="56"/>
      <c r="G4" s="56"/>
      <c r="H4" s="56"/>
      <c r="I4" s="56"/>
      <c r="J4" s="54"/>
      <c r="K4" s="53"/>
      <c r="L4" s="57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1">
        <v>2021</v>
      </c>
      <c r="D5" s="52"/>
      <c r="E5" s="51">
        <v>2020</v>
      </c>
      <c r="F5" s="52"/>
      <c r="G5" s="51">
        <v>2021</v>
      </c>
      <c r="H5" s="52"/>
      <c r="I5" s="51" t="s">
        <v>16</v>
      </c>
      <c r="J5" s="52"/>
      <c r="K5" s="51" t="s">
        <v>17</v>
      </c>
      <c r="L5" s="55"/>
      <c r="M5" s="9"/>
      <c r="N5" s="9"/>
      <c r="O5" s="50"/>
      <c r="P5" s="50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36" t="s">
        <v>2</v>
      </c>
      <c r="C7" s="39">
        <v>2672</v>
      </c>
      <c r="D7" s="32">
        <f>C7/C14</f>
        <v>0.19117120984474495</v>
      </c>
      <c r="E7" s="39">
        <v>873</v>
      </c>
      <c r="F7" s="32">
        <f>E7/E14</f>
        <v>2.6151818345215985E-2</v>
      </c>
      <c r="G7" s="39">
        <v>1317</v>
      </c>
      <c r="H7" s="32">
        <f>G7/G14</f>
        <v>8.898648648648648E-2</v>
      </c>
      <c r="I7" s="25">
        <f t="shared" ref="I7:I12" si="0">G7-E7</f>
        <v>444</v>
      </c>
      <c r="J7" s="26">
        <f t="shared" ref="J7:J13" si="1">I7/E7</f>
        <v>0.50859106529209619</v>
      </c>
      <c r="K7" s="25">
        <f>G7-C7</f>
        <v>-1355</v>
      </c>
      <c r="L7" s="26">
        <f>K7/C7</f>
        <v>-0.50711077844311381</v>
      </c>
      <c r="M7" s="9"/>
      <c r="O7" s="31"/>
      <c r="S7" s="9"/>
    </row>
    <row r="8" spans="1:26" ht="15.75" x14ac:dyDescent="0.25">
      <c r="A8" s="9"/>
      <c r="B8" s="36" t="s">
        <v>3</v>
      </c>
      <c r="C8" s="40">
        <v>5950</v>
      </c>
      <c r="D8" s="32">
        <f>C8/C14</f>
        <v>0.42569936323960794</v>
      </c>
      <c r="E8" s="40">
        <v>6830</v>
      </c>
      <c r="F8" s="32">
        <f>E8/E14</f>
        <v>0.20460128212809298</v>
      </c>
      <c r="G8" s="40">
        <v>8373</v>
      </c>
      <c r="H8" s="32">
        <f>G8/G14</f>
        <v>0.56574324324324321</v>
      </c>
      <c r="I8" s="25">
        <f t="shared" si="0"/>
        <v>1543</v>
      </c>
      <c r="J8" s="26">
        <f t="shared" si="1"/>
        <v>0.22591508052708639</v>
      </c>
      <c r="K8" s="25">
        <f t="shared" ref="K8:K14" si="2">G8-C8</f>
        <v>2423</v>
      </c>
      <c r="L8" s="26">
        <f t="shared" ref="L8:L14" si="3">K8/C8</f>
        <v>0.40722689075630253</v>
      </c>
      <c r="M8" s="9"/>
      <c r="O8" s="31"/>
      <c r="S8" s="9"/>
    </row>
    <row r="9" spans="1:26" ht="15.75" x14ac:dyDescent="0.25">
      <c r="A9" s="9"/>
      <c r="B9" s="37" t="s">
        <v>19</v>
      </c>
      <c r="C9" s="41">
        <f t="shared" ref="C9" si="4">SUM(C7:C8)</f>
        <v>8622</v>
      </c>
      <c r="D9" s="33">
        <f>C9/C14</f>
        <v>0.61687057308435289</v>
      </c>
      <c r="E9" s="41">
        <f t="shared" ref="E9" si="5">SUM(E7:E8)</f>
        <v>7703</v>
      </c>
      <c r="F9" s="33">
        <f>E9/E14</f>
        <v>0.23075310047330896</v>
      </c>
      <c r="G9" s="41">
        <f t="shared" ref="G9" si="6">SUM(G7:G8)</f>
        <v>9690</v>
      </c>
      <c r="H9" s="33">
        <f>G9/G14</f>
        <v>0.65472972972972976</v>
      </c>
      <c r="I9" s="27">
        <f t="shared" si="0"/>
        <v>1987</v>
      </c>
      <c r="J9" s="28">
        <f t="shared" si="1"/>
        <v>0.2579514474879917</v>
      </c>
      <c r="K9" s="27">
        <f t="shared" si="2"/>
        <v>1068</v>
      </c>
      <c r="L9" s="28">
        <f t="shared" si="3"/>
        <v>0.12386917188587335</v>
      </c>
      <c r="M9" s="9"/>
      <c r="O9" s="31"/>
      <c r="S9" s="9"/>
    </row>
    <row r="10" spans="1:26" ht="15.75" x14ac:dyDescent="0.25">
      <c r="A10" s="9"/>
      <c r="B10" s="36" t="s">
        <v>4</v>
      </c>
      <c r="C10" s="40">
        <v>1746</v>
      </c>
      <c r="D10" s="32">
        <f>C10/C14</f>
        <v>0.12491951062459755</v>
      </c>
      <c r="E10" s="40">
        <v>4943</v>
      </c>
      <c r="F10" s="32">
        <f>E10/E14</f>
        <v>0.14807381223413815</v>
      </c>
      <c r="G10" s="40">
        <v>1808</v>
      </c>
      <c r="H10" s="32">
        <f>G10/G14</f>
        <v>0.12216216216216216</v>
      </c>
      <c r="I10" s="25">
        <f t="shared" si="0"/>
        <v>-3135</v>
      </c>
      <c r="J10" s="26">
        <f t="shared" si="1"/>
        <v>-0.63423022455998379</v>
      </c>
      <c r="K10" s="25">
        <f t="shared" si="2"/>
        <v>62</v>
      </c>
      <c r="L10" s="26">
        <f t="shared" si="3"/>
        <v>3.5509736540664374E-2</v>
      </c>
      <c r="M10" s="9"/>
      <c r="O10" s="30"/>
      <c r="Q10" s="14"/>
      <c r="S10" s="9"/>
    </row>
    <row r="11" spans="1:26" ht="15.75" x14ac:dyDescent="0.25">
      <c r="A11" s="9"/>
      <c r="B11" s="36" t="s">
        <v>5</v>
      </c>
      <c r="C11" s="40">
        <v>1191</v>
      </c>
      <c r="D11" s="32">
        <f>C11/C14</f>
        <v>8.5211418759390423E-2</v>
      </c>
      <c r="E11" s="40">
        <v>8462</v>
      </c>
      <c r="F11" s="32">
        <f>E11/E14</f>
        <v>0.25348990473908095</v>
      </c>
      <c r="G11" s="40">
        <v>1182</v>
      </c>
      <c r="H11" s="32">
        <f>G11/G14</f>
        <v>7.9864864864864868E-2</v>
      </c>
      <c r="I11" s="25">
        <f t="shared" si="0"/>
        <v>-7280</v>
      </c>
      <c r="J11" s="26">
        <f t="shared" si="1"/>
        <v>-0.86031670999763654</v>
      </c>
      <c r="K11" s="25">
        <f t="shared" si="2"/>
        <v>-9</v>
      </c>
      <c r="L11" s="26">
        <f t="shared" si="3"/>
        <v>-7.556675062972292E-3</v>
      </c>
      <c r="M11" s="9"/>
      <c r="O11" s="30"/>
      <c r="Q11" s="14"/>
      <c r="S11" s="9"/>
      <c r="T11" s="2"/>
    </row>
    <row r="12" spans="1:26" ht="15.75" x14ac:dyDescent="0.25">
      <c r="A12" s="9"/>
      <c r="B12" s="38" t="s">
        <v>6</v>
      </c>
      <c r="C12" s="41">
        <v>2418</v>
      </c>
      <c r="D12" s="33">
        <f>C12/C14</f>
        <v>0.17299849753165916</v>
      </c>
      <c r="E12" s="41">
        <v>12274</v>
      </c>
      <c r="F12" s="33">
        <f>E12/E14</f>
        <v>0.36768318255347193</v>
      </c>
      <c r="G12" s="41">
        <v>2120</v>
      </c>
      <c r="H12" s="33">
        <f>G12/G14</f>
        <v>0.14324324324324325</v>
      </c>
      <c r="I12" s="27">
        <f t="shared" si="0"/>
        <v>-10154</v>
      </c>
      <c r="J12" s="28">
        <f t="shared" si="1"/>
        <v>-0.82727717125631417</v>
      </c>
      <c r="K12" s="27">
        <f t="shared" si="2"/>
        <v>-298</v>
      </c>
      <c r="L12" s="28">
        <f t="shared" si="3"/>
        <v>-0.12324234904880066</v>
      </c>
      <c r="M12" s="10"/>
      <c r="O12" s="30"/>
      <c r="Q12" s="14"/>
      <c r="S12" s="10"/>
      <c r="T12" s="4"/>
    </row>
    <row r="13" spans="1:26" ht="15.75" x14ac:dyDescent="0.25">
      <c r="A13" s="9"/>
      <c r="B13" s="38" t="s">
        <v>14</v>
      </c>
      <c r="C13" s="42">
        <f t="shared" ref="C13" si="7">C11+C12</f>
        <v>3609</v>
      </c>
      <c r="D13" s="33">
        <f>C13/C14</f>
        <v>0.25820991629104956</v>
      </c>
      <c r="E13" s="42">
        <f t="shared" ref="E13" si="8">E11+E12</f>
        <v>20736</v>
      </c>
      <c r="F13" s="33">
        <f>E13/E14</f>
        <v>0.62117308729255283</v>
      </c>
      <c r="G13" s="42">
        <f t="shared" ref="G13" si="9">G11+G12</f>
        <v>3302</v>
      </c>
      <c r="H13" s="33">
        <f>G13/G14</f>
        <v>0.22310810810810811</v>
      </c>
      <c r="I13" s="27">
        <f>SUM(I11,I12)</f>
        <v>-17434</v>
      </c>
      <c r="J13" s="28">
        <f t="shared" si="1"/>
        <v>-0.84076003086419748</v>
      </c>
      <c r="K13" s="35">
        <f t="shared" ref="K13" si="10">K11+K12</f>
        <v>-307</v>
      </c>
      <c r="L13" s="28">
        <f t="shared" si="3"/>
        <v>-8.5065114990302018E-2</v>
      </c>
      <c r="M13" s="10"/>
      <c r="N13" s="10"/>
      <c r="S13" s="10"/>
      <c r="T13" s="4"/>
    </row>
    <row r="14" spans="1:26" ht="16.5" thickBot="1" x14ac:dyDescent="0.3">
      <c r="A14" s="9"/>
      <c r="B14" s="43" t="s">
        <v>7</v>
      </c>
      <c r="C14" s="44">
        <f t="shared" ref="C14" si="11">C7+C8+C10+C11+C12</f>
        <v>13977</v>
      </c>
      <c r="D14" s="45">
        <f>C14/C14</f>
        <v>1</v>
      </c>
      <c r="E14" s="44">
        <f t="shared" ref="E14" si="12">E7+E8+E10+E11+E12</f>
        <v>33382</v>
      </c>
      <c r="F14" s="45">
        <f>E14/E14</f>
        <v>1</v>
      </c>
      <c r="G14" s="44">
        <f>G7+G8+G10+G11+G12</f>
        <v>14800</v>
      </c>
      <c r="H14" s="45">
        <v>1</v>
      </c>
      <c r="I14" s="46">
        <f>SUM(I7,I8,I10,I13)</f>
        <v>-18582</v>
      </c>
      <c r="J14" s="47">
        <f>I14/E14</f>
        <v>-0.55664729494937393</v>
      </c>
      <c r="K14" s="48">
        <f t="shared" si="2"/>
        <v>823</v>
      </c>
      <c r="L14" s="49">
        <f t="shared" si="3"/>
        <v>5.8882449738856694E-2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2020</v>
      </c>
      <c r="P16" s="19">
        <v>2021</v>
      </c>
    </row>
    <row r="17" spans="14:24" ht="13.5" thickBot="1" x14ac:dyDescent="0.25">
      <c r="N17" s="12" t="s">
        <v>12</v>
      </c>
      <c r="O17" s="13">
        <f>F7</f>
        <v>2.6151818345215985E-2</v>
      </c>
      <c r="P17" s="13">
        <f>H7</f>
        <v>8.898648648648648E-2</v>
      </c>
    </row>
    <row r="18" spans="14:24" ht="13.5" thickBot="1" x14ac:dyDescent="0.25">
      <c r="N18" s="18" t="s">
        <v>15</v>
      </c>
      <c r="O18" s="13">
        <f>F8</f>
        <v>0.20460128212809298</v>
      </c>
      <c r="P18" s="13">
        <f>H8</f>
        <v>0.56574324324324321</v>
      </c>
    </row>
    <row r="19" spans="14:24" ht="16.5" thickBot="1" x14ac:dyDescent="0.3">
      <c r="N19" s="15" t="s">
        <v>11</v>
      </c>
      <c r="O19" s="13">
        <f>F10</f>
        <v>0.14807381223413815</v>
      </c>
      <c r="P19" s="13">
        <f>H10</f>
        <v>0.12216216216216216</v>
      </c>
      <c r="X19" s="8"/>
    </row>
    <row r="20" spans="14:24" ht="13.5" thickBot="1" x14ac:dyDescent="0.25">
      <c r="N20" s="15" t="s">
        <v>10</v>
      </c>
      <c r="O20" s="13">
        <f>F11</f>
        <v>0.25348990473908095</v>
      </c>
      <c r="P20" s="13">
        <f>H11</f>
        <v>7.9864864864864868E-2</v>
      </c>
    </row>
    <row r="21" spans="14:24" ht="13.5" thickBot="1" x14ac:dyDescent="0.25">
      <c r="N21" s="16" t="s">
        <v>9</v>
      </c>
      <c r="O21" s="17">
        <f>F12</f>
        <v>0.36768318255347193</v>
      </c>
      <c r="P21" s="17">
        <f>H12</f>
        <v>0.14324324324324325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2022-01-10T08:25:44Z</cp:lastPrinted>
  <dcterms:created xsi:type="dcterms:W3CDTF">2003-11-05T10:42:27Z</dcterms:created>
  <dcterms:modified xsi:type="dcterms:W3CDTF">2022-01-10T08:25:48Z</dcterms:modified>
</cp:coreProperties>
</file>